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67A7F2E0-178F-458F-ADF2-BA63409AC67F}" xr6:coauthVersionLast="47" xr6:coauthVersionMax="47" xr10:uidLastSave="{00000000-0000-0000-0000-000000000000}"/>
  <workbookProtection workbookAlgorithmName="SHA-512" workbookHashValue="ybPhr2u5EHbovWyZvib8GChLWL0pFjr5ZVbnUi3OjSm4NEU/L6OhnJXgYsbNlFHvCP7MVFpwG0HGCeuqUDCW+g==" workbookSaltValue="cD4hT5B4+ZlfsM502JRuwQ==" workbookSpinCount="100000" lockStructure="1"/>
  <bookViews>
    <workbookView xWindow="25080" yWindow="-120" windowWidth="25440" windowHeight="15990" xr2:uid="{EDA8D678-1B6B-476D-830B-55776D78B20A}"/>
  </bookViews>
  <sheets>
    <sheet name="Preisblatt" sheetId="1" r:id="rId1"/>
  </sheets>
  <definedNames>
    <definedName name="_xlnm.Print_Area" localSheetId="0">Preisblatt!$A$5:$H$48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1" l="1"/>
  <c r="G19" i="1"/>
  <c r="G20" i="1"/>
  <c r="G24" i="1"/>
  <c r="G25" i="1"/>
  <c r="D44" i="1"/>
  <c r="D48" i="1"/>
  <c r="D46" i="1"/>
  <c r="D31" i="1"/>
  <c r="D29" i="1"/>
  <c r="D27" i="1"/>
  <c r="G26" i="1" l="1"/>
  <c r="G28" i="1"/>
  <c r="G30" i="1"/>
  <c r="H25" i="1"/>
  <c r="G32" i="1"/>
  <c r="H32" i="1" s="1"/>
  <c r="G34" i="1"/>
  <c r="H34" i="1" s="1"/>
  <c r="G35" i="1"/>
  <c r="H35" i="1" s="1"/>
  <c r="G36" i="1"/>
  <c r="H36" i="1" s="1"/>
  <c r="G33" i="1"/>
  <c r="H33" i="1" s="1"/>
  <c r="G43" i="1"/>
  <c r="G45" i="1"/>
  <c r="G47" i="1"/>
  <c r="H47" i="1" s="1"/>
  <c r="H26" i="1" l="1"/>
  <c r="H45" i="1"/>
  <c r="H43" i="1"/>
  <c r="H30" i="1"/>
  <c r="H28" i="1"/>
  <c r="G52" i="1"/>
  <c r="H52" i="1" s="1"/>
  <c r="H53" i="1" s="1"/>
  <c r="G42" i="1"/>
  <c r="H42" i="1" s="1"/>
  <c r="G40" i="1"/>
  <c r="H40" i="1" s="1"/>
  <c r="H24" i="1"/>
  <c r="H20" i="1"/>
  <c r="H19" i="1"/>
  <c r="H18" i="1"/>
  <c r="H21" i="1" l="1"/>
  <c r="H49" i="1"/>
  <c r="H37" i="1"/>
  <c r="H55" i="1" l="1"/>
  <c r="H57" i="1" s="1"/>
</calcChain>
</file>

<file path=xl/sharedStrings.xml><?xml version="1.0" encoding="utf-8"?>
<sst xmlns="http://schemas.openxmlformats.org/spreadsheetml/2006/main" count="107" uniqueCount="101">
  <si>
    <t>Spalte A</t>
  </si>
  <si>
    <t>Spalte B</t>
  </si>
  <si>
    <t>Spalte C</t>
  </si>
  <si>
    <t>Spalte D</t>
  </si>
  <si>
    <t>Spalte E</t>
  </si>
  <si>
    <t>Spalte F</t>
  </si>
  <si>
    <t>Spalte G</t>
  </si>
  <si>
    <t>Spalte H</t>
  </si>
  <si>
    <t>Ziffer gem. Leistungsbeschreibung</t>
  </si>
  <si>
    <t>Leistung gem. Leistungsbeschreibung</t>
  </si>
  <si>
    <t>Einheit
(m²=Quadratmeter, kg=Kilogramm, Stk.=Stück, lfm=laufende Meter, Std.=Arbeitsstunden, Monatspauschale)</t>
  </si>
  <si>
    <t>Nettopreis pro
Einheit in €</t>
  </si>
  <si>
    <t>Geschätzte Leistungsmenge für einen (1) Arbeitsdurchgang in allen losgegenständlichen Objekten zusammen</t>
  </si>
  <si>
    <t>Geschätzte Anzahl
 der Arbeitsdurchgänge in allen losgegenständlichen Objekten zusammen pro Jahr</t>
  </si>
  <si>
    <t>Geschätzter Jahresbedarf</t>
  </si>
  <si>
    <t>Wertungspreis in € (netto)</t>
  </si>
  <si>
    <t>1.</t>
  </si>
  <si>
    <t>1.1</t>
  </si>
  <si>
    <t>Flächen reinigen</t>
  </si>
  <si>
    <t>4 (1 x pro Quartal )</t>
  </si>
  <si>
    <t>1.2</t>
  </si>
  <si>
    <t>Wege und Pflasterflächen überprüfen</t>
  </si>
  <si>
    <t>4 (1 x pro Quartal)</t>
  </si>
  <si>
    <t>1.3</t>
  </si>
  <si>
    <t>Sperrmüll entsorgen</t>
  </si>
  <si>
    <t>2.</t>
  </si>
  <si>
    <t>Gartenpflege</t>
  </si>
  <si>
    <t>2.1</t>
  </si>
  <si>
    <t xml:space="preserve">Allgemeine Gartenpflege </t>
  </si>
  <si>
    <t>4 (4 x pro Jahr in regelmäßigen Abständen von März bis Oktober)</t>
  </si>
  <si>
    <t>2.3</t>
  </si>
  <si>
    <t>Heckenschnitt, dreiseitig</t>
  </si>
  <si>
    <t>2 (1x Mai-Juni,
 1x August-September)</t>
  </si>
  <si>
    <t>2.4</t>
  </si>
  <si>
    <t>Gehölzschnitt (Sträucher und Büsche)</t>
  </si>
  <si>
    <t>1 Stk.</t>
  </si>
  <si>
    <t>1 (1 x pro Jahr zwischen
November und Februar)</t>
  </si>
  <si>
    <t>2.5.1</t>
  </si>
  <si>
    <t>Baumkontrolle</t>
  </si>
  <si>
    <t>24 (2 x pro Monat)</t>
  </si>
  <si>
    <t>2.5.2</t>
  </si>
  <si>
    <t>Baumarbeiten</t>
  </si>
  <si>
    <t>2.6</t>
  </si>
  <si>
    <t>Laubbeseitigung</t>
  </si>
  <si>
    <t xml:space="preserve">2 (1x vom 01.12. bis 24.12., 
1x vom 27.12. bis 28.02.) </t>
  </si>
  <si>
    <t>3.</t>
  </si>
  <si>
    <t>Winterdienst</t>
  </si>
  <si>
    <t>3.1</t>
  </si>
  <si>
    <t>Passiver Winterdienst
(Winterbereitschaftsdienst)</t>
  </si>
  <si>
    <t>6 (1 x pro Monat vom
01.10. bis 31.03.)</t>
  </si>
  <si>
    <t>(1 Objekt für 1 Monat)</t>
  </si>
  <si>
    <t>4.</t>
  </si>
  <si>
    <t>Zusätzliche Leistungen</t>
  </si>
  <si>
    <t xml:space="preserve">Zusätzliche Leistungen i.S.v. Ziffer 4 der Leistungsbeschreibung </t>
  </si>
  <si>
    <t>Gesamtpreis in € (netto)</t>
  </si>
  <si>
    <t xml:space="preserve">zzgl. Umsatzsteuer i.H.v. 19% </t>
  </si>
  <si>
    <t>Gesamtwertungspreis in € (brutto)</t>
  </si>
  <si>
    <t>Preisblatt Außenanlagenpflege</t>
  </si>
  <si>
    <t>Mit den vom Bieter anzugebenden Preisen in Spalte D für alle in den Ziff. 1. - 4. des Preisblatts aufgeführten Leistungen sind sämtliche vertragliche Leistungen einschließlich der Inklusivleistungen nach Ziffer 5. der Leistungsbeschreibung und alle Nebenkosten und Zuschläge, insbesondere Reisekosten, Wegzeitkosten, Erschwerniszulage, Gefahrenzulagen, Lohn- und Gehaltskosten sowie Lohn- und Gehaltsnebenkosten abgegolten, sofern nichts anderes vereinbart ist.</t>
  </si>
  <si>
    <r>
      <t xml:space="preserve">In die </t>
    </r>
    <r>
      <rPr>
        <b/>
        <sz val="11"/>
        <color theme="1"/>
        <rFont val="Calibri"/>
        <family val="2"/>
        <scheme val="minor"/>
      </rPr>
      <t>blau</t>
    </r>
    <r>
      <rPr>
        <sz val="11"/>
        <color theme="1"/>
        <rFont val="Calibri"/>
        <family val="2"/>
        <scheme val="minor"/>
      </rPr>
      <t xml:space="preserve"> hinterlegten Pflichtfelder sind </t>
    </r>
    <r>
      <rPr>
        <b/>
        <sz val="11"/>
        <color theme="1"/>
        <rFont val="Calibri"/>
        <family val="2"/>
        <scheme val="minor"/>
      </rPr>
      <t>Preise pro Einheit</t>
    </r>
    <r>
      <rPr>
        <sz val="11"/>
        <color theme="1"/>
        <rFont val="Calibri"/>
        <family val="2"/>
        <scheme val="minor"/>
      </rPr>
      <t xml:space="preserve"> in € (netto) einzutragen.</t>
    </r>
  </si>
  <si>
    <r>
      <t xml:space="preserve">In das </t>
    </r>
    <r>
      <rPr>
        <b/>
        <sz val="11"/>
        <color theme="1"/>
        <rFont val="Calibri"/>
        <family val="2"/>
        <scheme val="minor"/>
      </rPr>
      <t>grün</t>
    </r>
    <r>
      <rPr>
        <sz val="11"/>
        <color theme="1"/>
        <rFont val="Calibri"/>
        <family val="2"/>
        <scheme val="minor"/>
      </rPr>
      <t xml:space="preserve"> hinterlegte Pflichtfeld ist eine </t>
    </r>
    <r>
      <rPr>
        <b/>
        <sz val="11"/>
        <color theme="1"/>
        <rFont val="Calibri"/>
        <family val="2"/>
        <scheme val="minor"/>
      </rPr>
      <t>Monatspauschale je Objekt</t>
    </r>
    <r>
      <rPr>
        <sz val="11"/>
        <color theme="1"/>
        <rFont val="Calibri"/>
        <family val="2"/>
        <scheme val="minor"/>
      </rPr>
      <t xml:space="preserve"> in € (netto) einzutragen.</t>
    </r>
  </si>
  <si>
    <t>2.2.1</t>
  </si>
  <si>
    <t>2.2.2</t>
  </si>
  <si>
    <t>2.2.3</t>
  </si>
  <si>
    <t>2.2.4</t>
  </si>
  <si>
    <t>3.2.1</t>
  </si>
  <si>
    <t>3.2.2</t>
  </si>
  <si>
    <t>3.2.3</t>
  </si>
  <si>
    <t>3.2.4</t>
  </si>
  <si>
    <t>1m²</t>
  </si>
  <si>
    <t>60% vom Preis unter Punkt 3.2.1:</t>
  </si>
  <si>
    <t>1 m²</t>
  </si>
  <si>
    <t>40% vom Preis unter Punkt 3.2.1:</t>
  </si>
  <si>
    <t>20% vom Preis unter Punkt 3.2.1:</t>
  </si>
  <si>
    <t>60% vom Preis unter Punkt 2.2.1:</t>
  </si>
  <si>
    <t>40% vom Preis unter Punkt 2.2.1:</t>
  </si>
  <si>
    <t>20% vom Preis unter Punkt 2.2.1:</t>
  </si>
  <si>
    <t xml:space="preserve"> 1 m²</t>
  </si>
  <si>
    <t>LOS 2</t>
  </si>
  <si>
    <t>bei 5 von 5 Objekten à 18 (2 x pro Monat von 
 01.03. bis 30.11.)</t>
  </si>
  <si>
    <t>bei 3 von 5 Objekten à 18 (2 x pro Monat von 
 01.03. bis 30.11.)</t>
  </si>
  <si>
    <t>bei 0 von 5 Objekten à 18 (2 x pro Monat von 
 01.03. bis 30.11.)</t>
  </si>
  <si>
    <t xml:space="preserve"> bei 5 von 5 Objekten à 12 (2 x pro Monat vom
01.10. bis 31.03.)</t>
  </si>
  <si>
    <t>bei 4 von 5 Objekten à 12 (2 x pro Monat vom
01.10. bis 31.03.)</t>
  </si>
  <si>
    <t>bei 2 von 5 Objekten à 12 (2 x pro Monat vom
01.10. bis 31.03.)</t>
  </si>
  <si>
    <t>bei 0 von 5 Objekten à 12 (2 x pro Monat vom 01.10. bis 31.03.)</t>
  </si>
  <si>
    <t xml:space="preserve"> (5 Objekte für 1 Monat)</t>
  </si>
  <si>
    <t>(5 Objekte für 6 Monate)</t>
  </si>
  <si>
    <r>
      <t xml:space="preserve">Die Preise für die </t>
    </r>
    <r>
      <rPr>
        <b/>
        <sz val="11"/>
        <rFont val="Calibri"/>
        <family val="2"/>
        <scheme val="minor"/>
      </rPr>
      <t>Pflege der Rasenflächen (Zeile 25 bis 31)</t>
    </r>
    <r>
      <rPr>
        <sz val="11"/>
        <rFont val="Calibri"/>
        <family val="2"/>
        <scheme val="minor"/>
      </rPr>
      <t xml:space="preserve"> und </t>
    </r>
    <r>
      <rPr>
        <b/>
        <sz val="11"/>
        <rFont val="Calibri"/>
        <family val="2"/>
        <scheme val="minor"/>
      </rPr>
      <t>aktiver Winterdienst (Zeile 42 bis 48) sind Stufenpreise.</t>
    </r>
    <r>
      <rPr>
        <sz val="11"/>
        <rFont val="Calibri"/>
        <family val="2"/>
        <scheme val="minor"/>
      </rPr>
      <t xml:space="preserve">
Das bedeutet, dass der Auftraggeber bei diesen Leistungen einen Auftrag für einen Arbeitsdurchgang in einem Objekt auf mehrere Teilflächen aufteilt. Dabei hat jede Teilfläche ihren eigenen Nettopreis pro Quadratmeter. Diese Teilflächen heißen Flächenstufen und die jeweils dazu gehörenden Preise Stufenpreise. Die Abrechnung erfolgt nach den im Auftrag angegebenen Flächenstufen und Stufenpreisen. Die Flächenstufen sind eine buchhalterische Aufteilung, tatsächlich bilden die Flächen der verschiedenen Flächenstufen eine Gesamtheit, auf der die gleiche Leistung zu erbringen ist.
Die Bieter geben in Zeile 25 den Stufenpreis für die Flächenstufe 1 für die Pflege der Rasenflächen an. In Zeile 42 geben sie den Stufenpreis für die Flächenstufe 1 für den aktiven Winterdienst an. Alle anderen Stufenpreise berechnen sich daraus nach den Prozentsätzen, die in den Feldern D26, D28, D30 bzw. D43, D45, D47 angegeben sind.
Der Auftraggeber teilt im Auftrag die Gesamtfläche für die Rasenpflege bzw. für den aktiven Winterdienst im jeweiligen Objekt gemäß folgender Regel auf die einzelnen Flächenstufen auf:
Falls die Gesamtfläche 50 m² oder kleiner ist:	   	                      Flächenstufe 1 = Gesamtfläche 
Falls die Gesamtfläche zwischen 51 und 150 m² beträgt:    Flächenstufe 1 = 50 m², Flächenstufe 2 = Gesamtfläche - 50 m²
Falls die Gesamtfläche zwischen 151 und 500 m² beträgt:  Flächenstufe 1 = 50 m², Flächenstufe 2 = 100 m², Flächenstufe 3 = Gesamtfläche - 150 m²
Falls die Gesamtfläche größer als 500 m² ist:		                            Flächenstufe 1 = 50 m², Flächenstufe 2 = 100 m², Flächenstufe 3 = 350 m², Flächenstufe 4 = Gesamtfläche - 500 m²
</t>
    </r>
    <r>
      <rPr>
        <b/>
        <sz val="11"/>
        <rFont val="Calibri"/>
        <family val="2"/>
        <scheme val="minor"/>
      </rPr>
      <t xml:space="preserve">Das Dokument "Beispiel Stufenpreise" zeigt anhand mehrerer Objekte, wie sich die Flächenstufen berechnen und welche Rolle sie bei der Abrechnung spielen. </t>
    </r>
  </si>
  <si>
    <r>
      <rPr>
        <b/>
        <u/>
        <sz val="11"/>
        <rFont val="Calibri"/>
        <family val="2"/>
        <scheme val="minor"/>
      </rPr>
      <t>Hinweise zum Preisblatt:</t>
    </r>
    <r>
      <rPr>
        <u/>
        <sz val="11"/>
        <rFont val="Calibri"/>
        <family val="2"/>
        <scheme val="minor"/>
      </rPr>
      <t xml:space="preserve"> </t>
    </r>
    <r>
      <rPr>
        <sz val="11"/>
        <rFont val="Calibri"/>
        <family val="2"/>
        <scheme val="minor"/>
      </rPr>
      <t xml:space="preserve">
Die Bieter müssen </t>
    </r>
    <r>
      <rPr>
        <b/>
        <u/>
        <sz val="11"/>
        <rFont val="Calibri"/>
        <family val="2"/>
        <scheme val="minor"/>
      </rPr>
      <t>alle</t>
    </r>
    <r>
      <rPr>
        <b/>
        <sz val="11"/>
        <rFont val="Calibri"/>
        <family val="2"/>
        <scheme val="minor"/>
      </rPr>
      <t xml:space="preserve"> blau und grün hinterlegten Felder in Spalte D</t>
    </r>
    <r>
      <rPr>
        <sz val="11"/>
        <rFont val="Calibri"/>
        <family val="2"/>
        <scheme val="minor"/>
      </rPr>
      <t xml:space="preserve"> ("Nettopreis pro Einheit in €") ausfüllen. Enthält das Preisblatt nicht alle geforderten Preisangaben, wird das Angebot nach § 57 Abs. 1 Nr. 5 VgV von der Wertung ausgeschlossen, weil es sich bei allen in den Zeilen</t>
    </r>
    <r>
      <rPr>
        <sz val="11"/>
        <color rgb="FFFF0000"/>
        <rFont val="Calibri"/>
        <family val="2"/>
        <scheme val="minor"/>
      </rPr>
      <t xml:space="preserve"> </t>
    </r>
    <r>
      <rPr>
        <sz val="11"/>
        <rFont val="Calibri"/>
        <family val="2"/>
        <scheme val="minor"/>
      </rPr>
      <t>18 bis 52 aufgeführten Leistungen um wesentliche Einzelpositionen im Sinne der vorgenannten Vorschrift handelt. Wird der Zuschlag auf das Angebot des Bieters erteilt, richtet sich seine Vergütung nach der tatsächlich erbrachten Leistung anhand des in Spalte D im Preisblatt hierfür jeweils angegebenen "Nettopreis pro Einheit in €".</t>
    </r>
  </si>
  <si>
    <r>
      <t xml:space="preserve">Die Angaben des Bieters im Preisblatt werden im </t>
    </r>
    <r>
      <rPr>
        <b/>
        <sz val="11"/>
        <rFont val="Calibri"/>
        <family val="2"/>
        <scheme val="minor"/>
      </rPr>
      <t>Zuschlagskriterium Preis</t>
    </r>
    <r>
      <rPr>
        <sz val="11"/>
        <rFont val="Calibri"/>
        <family val="2"/>
        <scheme val="minor"/>
      </rPr>
      <t xml:space="preserve"> bewertet. Grundlage für diese Bewertung ist der "Gesamtwertungspreis in € (brutto)" in der Zelle H57 dieses Preisblatts. Dieser Preis dient ausschließlich der Vergleichbarkeit im Rahmen der Wertung der Angebote. Aus ihm erwachsen keine Ansprüche des Auftragnehmers auf eine bestimmte Auftragsmenge. Die Vergütung des Auftragnehmers richtet sich nach der tatsächlich erbrachten Leistung und dem angebotenen Einheitspreis ("Nettopreis pro Einheit in €") zzgl. der jeweils geltenden gesetzlichen Umsatzsteuer. </t>
    </r>
  </si>
  <si>
    <r>
      <t xml:space="preserve">Pflege der Rasenflächen für die </t>
    </r>
    <r>
      <rPr>
        <b/>
        <sz val="11"/>
        <rFont val="Calibri"/>
        <family val="2"/>
        <scheme val="minor"/>
      </rPr>
      <t xml:space="preserve">Flächenstufe 1 </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</si>
  <si>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2</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</si>
  <si>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3</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</si>
  <si>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 xml:space="preserve">Flächenstufe 4 </t>
    </r>
    <r>
      <rPr>
        <sz val="11"/>
        <rFont val="Calibri"/>
        <family val="2"/>
        <scheme val="minor"/>
      </rPr>
      <t xml:space="preserve"> [siehe Erläuterungen in Zeile 6 und das Dokument "Beispiel Stufenpreise"]</t>
    </r>
  </si>
  <si>
    <r>
      <t>Aktiver Winterdienst (Einsatz am Objekt) 
für die</t>
    </r>
    <r>
      <rPr>
        <b/>
        <sz val="11"/>
        <color theme="1"/>
        <rFont val="Calibri"/>
        <family val="2"/>
        <scheme val="minor"/>
      </rPr>
      <t xml:space="preserve"> Flächenstufe 1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</si>
  <si>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2 </t>
    </r>
    <r>
      <rPr>
        <sz val="11"/>
        <color theme="1"/>
        <rFont val="Calibri"/>
        <family val="2"/>
        <scheme val="minor"/>
      </rPr>
      <t xml:space="preserve">
[siehe Erläuterungen in Zeile 6 und das Dokument "Beispiel Stufenpreise"]</t>
    </r>
  </si>
  <si>
    <r>
      <t>Aktiver Winterdienst (Einsatz am Objekt) 
für die</t>
    </r>
    <r>
      <rPr>
        <b/>
        <sz val="11"/>
        <color theme="1"/>
        <rFont val="Calibri"/>
        <family val="2"/>
        <scheme val="minor"/>
      </rPr>
      <t xml:space="preserve"> Flächenstufe 3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</si>
  <si>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4 </t>
    </r>
    <r>
      <rPr>
        <sz val="11"/>
        <color theme="1"/>
        <rFont val="Calibri"/>
        <family val="2"/>
        <scheme val="minor"/>
      </rPr>
      <t xml:space="preserve">
[siehe Erläuterungen in Zeile 6 und das Dokument "Beispiel Stufenpreise"]</t>
    </r>
  </si>
  <si>
    <t xml:space="preserve">
Der "Gesamtwertungspreis in € (brutto)" ist der "Gesamtpreis in € (netto)" zzgl. der gesetzlich geltenden Umsatzsteuer von 19%. Der "Gesamtpreis in € (netto)" ist die Summe aller in Spalte H angegebenen  "Wertungspreis[e] in € (netto)" für die in Spalte B aufgeführten Leistungen. Bei den in Spalte B ("Leistung gem. Leistungsbeschreibung") wiedergegebenen Leistungen handelt es sich um die Leistungen, die in der Leistungsbeschreibung beschrieben sind. Spalte A ("Ziffer gem. Leistungsbeschreibung") gibt die Ziffer wieder, unter der die jeweilige Leistung in der Leistungsbeschreibung beschrieben ist. Der "Wertungspreis in € (netto)" in Spalte H für eine Leistung ergibt sich aus dem "Nettopreis pro Einheit in €" in Spalte D, multipliziert mit dem "geschätzten Jahresbedarf" je Leistung in Spalte G. 
Der "geschätzte Jahresbedarf" in Spalte G ergibt sich aus der "geschätzten Leistungsmenge für einen (1) Arbeitsdurchgang in allen losgegenständlichen Objekten zusammen" in Spalte E, multipliziert mit der "geschätzten Anzahl der Arbeitsdurchgänge in allen losgegenständlichen Objekten zusammen pro Jahr" in Spalte F. Ein "Arbeitsdurchgang" i.S.v. Spalte E und Spalte F meint dabei die einmalige Ausführung der jeweils beauftragten Leistung auf allen hierfür vorgegebenen Außenanlagen eines Objekts (vgl. Ziffer 6.2 des Rahmenvertrags). Grundlage für die Schätzung des Auftraggebers für die Werte in den Spalten E, F und G sind Erfahrungswerte aus vergangenen Aufträgen und Feststellungen im Rahmen von Ortsbegehungen. Die Werte in Spalte E, F und G sind unverbindliche Schätzungen und begründen keinen Anspruch des Auftragnehmers auf einen Abruf von Leistungen in einer bestimmten Höhe oder Menge. 
</t>
  </si>
  <si>
    <t>Allgemeine Pflege der Außenanlagen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</si>
</sst>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 &quot;€&quot;"/>
    <numFmt numFmtId="165" formatCode="0\ &quot;m²&quot;"/>
    <numFmt numFmtId="166" formatCode="#,##0\ &quot;m²&quot;"/>
    <numFmt numFmtId="167" formatCode="0\ &quot;kg&quot;"/>
    <numFmt numFmtId="168" formatCode="0\ &quot;Stk.&quot;"/>
    <numFmt numFmtId="169" formatCode="0\ &quot;lfm&quot;"/>
    <numFmt numFmtId="170" formatCode="#,##0\ &quot;lfm.&quot;"/>
    <numFmt numFmtId="171" formatCode="0.00\ &quot;lfm&quot;"/>
    <numFmt numFmtId="172" formatCode="#,##0\ &quot;Stk.&quot;"/>
    <numFmt numFmtId="173" formatCode="0\ &quot;Std.&quot;"/>
    <numFmt numFmtId="174" formatCode="0\ &quot;Monatspauschale&quot;"/>
    <numFmt numFmtId="175" formatCode="0\ &quot;Monatspauschalen&quot;"/>
    <numFmt numFmtId="176" formatCode="0.00\ &quot;Monatspauschale (1 Objekt für 1 Monat)&quot;"/>
    <numFmt numFmtId="177" formatCode="0\ &quot;Monatspauschalen (7 Objekte für 1 Monat)&quot;"/>
    <numFmt numFmtId="178" formatCode="0\ &quot;Objekte für 6 Monat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00B050"/>
      <name val="Calibri"/>
      <family val="2"/>
      <scheme val="minor"/>
    </font>
    <font>
      <sz val="11"/>
      <color rgb="FFFF0000"/>
      <name val="Calibri"/>
      <family val="2"/>
      <scheme val="minor"/>
    </font>
    <font>
      <b/>
      <sz val="15"/>
      <color theme="1"/>
      <name val="Calibri"/>
      <family val="2"/>
      <scheme val="minor"/>
    </font>
    <font>
      <strike/>
      <sz val="11"/>
      <color rgb="FFFF0000"/>
      <name val="Calibri"/>
      <family val="2"/>
      <scheme val="minor"/>
    </font>
    <font>
      <u/>
      <sz val="11"/>
      <name val="Calibri"/>
      <family val="2"/>
      <scheme val="minor"/>
    </font>
    <font>
      <b/>
      <sz val="11"/>
      <color rgb="FFFF0000"/>
      <name val="Calibri"/>
      <family val="2"/>
      <scheme val="minor"/>
    </font>
    <font>
      <b/>
      <u/>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1"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top" wrapText="1"/>
    </xf>
    <xf numFmtId="49" fontId="0" fillId="0" borderId="2" xfId="0" applyNumberFormat="1" applyBorder="1" applyAlignment="1">
      <alignment horizontal="center" vertical="center"/>
    </xf>
    <xf numFmtId="0" fontId="5" fillId="0" borderId="2" xfId="0" applyFont="1" applyBorder="1" applyAlignment="1">
      <alignment horizontal="left" vertical="center"/>
    </xf>
    <xf numFmtId="165" fontId="0" fillId="0" borderId="2" xfId="0" applyNumberFormat="1" applyBorder="1" applyAlignment="1">
      <alignment horizontal="center" vertical="center"/>
    </xf>
    <xf numFmtId="164" fontId="0" fillId="3" borderId="2" xfId="1" applyNumberFormat="1" applyFont="1" applyFill="1" applyBorder="1" applyAlignment="1" applyProtection="1">
      <alignment horizontal="right" vertical="center"/>
      <protection locked="0"/>
    </xf>
    <xf numFmtId="166" fontId="0" fillId="0" borderId="2" xfId="0" applyNumberFormat="1" applyBorder="1" applyAlignment="1">
      <alignment horizontal="center" vertical="center"/>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4" fontId="0" fillId="0" borderId="2" xfId="1" applyNumberFormat="1" applyFont="1" applyBorder="1" applyAlignment="1">
      <alignment horizontal="right" vertical="center"/>
    </xf>
    <xf numFmtId="167" fontId="0" fillId="0" borderId="2" xfId="0" applyNumberFormat="1" applyBorder="1" applyAlignment="1">
      <alignment horizontal="center" vertical="center"/>
    </xf>
    <xf numFmtId="167" fontId="5" fillId="0" borderId="2" xfId="0" applyNumberFormat="1" applyFont="1" applyBorder="1" applyAlignment="1">
      <alignment horizontal="center" vertical="center"/>
    </xf>
    <xf numFmtId="168" fontId="5" fillId="0" borderId="2" xfId="0" applyNumberFormat="1" applyFont="1" applyBorder="1" applyAlignment="1">
      <alignment horizontal="center" vertical="center"/>
    </xf>
    <xf numFmtId="49" fontId="0" fillId="0" borderId="5" xfId="0" applyNumberFormat="1" applyBorder="1" applyAlignment="1">
      <alignment vertical="top"/>
    </xf>
    <xf numFmtId="49" fontId="5" fillId="0" borderId="6" xfId="0" applyNumberFormat="1" applyFont="1" applyBorder="1" applyAlignment="1">
      <alignment vertical="top"/>
    </xf>
    <xf numFmtId="49" fontId="0" fillId="0" borderId="6" xfId="0" applyNumberFormat="1" applyBorder="1" applyAlignment="1">
      <alignment vertical="top"/>
    </xf>
    <xf numFmtId="164" fontId="0" fillId="0" borderId="7" xfId="1" applyNumberFormat="1" applyFont="1" applyFill="1" applyBorder="1" applyAlignment="1">
      <alignment horizontal="right" vertical="center"/>
    </xf>
    <xf numFmtId="0" fontId="0" fillId="0" borderId="3" xfId="0" applyBorder="1"/>
    <xf numFmtId="0" fontId="5" fillId="0" borderId="8" xfId="0" applyFont="1" applyBorder="1"/>
    <xf numFmtId="0" fontId="0" fillId="0" borderId="8" xfId="0" applyBorder="1"/>
    <xf numFmtId="0" fontId="0" fillId="0" borderId="9" xfId="0" applyBorder="1"/>
    <xf numFmtId="0" fontId="6" fillId="2" borderId="2" xfId="0" applyFont="1" applyFill="1" applyBorder="1" applyAlignment="1">
      <alignment vertical="top" wrapText="1"/>
    </xf>
    <xf numFmtId="164" fontId="0" fillId="3" borderId="2" xfId="1" applyNumberFormat="1" applyFont="1" applyFill="1" applyBorder="1" applyAlignment="1" applyProtection="1">
      <alignment horizontal="right" vertical="center" wrapText="1"/>
      <protection locked="0"/>
    </xf>
    <xf numFmtId="0" fontId="5" fillId="0" borderId="2" xfId="0" applyFont="1" applyBorder="1" applyAlignment="1">
      <alignment horizontal="center" vertical="center" wrapText="1"/>
    </xf>
    <xf numFmtId="169" fontId="0" fillId="0" borderId="2" xfId="0" applyNumberFormat="1" applyBorder="1" applyAlignment="1">
      <alignment horizontal="center" vertical="center"/>
    </xf>
    <xf numFmtId="170" fontId="0" fillId="0" borderId="2" xfId="0" applyNumberFormat="1" applyBorder="1" applyAlignment="1">
      <alignment horizontal="center" vertical="center"/>
    </xf>
    <xf numFmtId="170" fontId="5" fillId="0" borderId="2" xfId="0" applyNumberFormat="1" applyFont="1" applyBorder="1" applyAlignment="1">
      <alignment horizontal="center" vertical="center"/>
    </xf>
    <xf numFmtId="171" fontId="0" fillId="0" borderId="2" xfId="0" applyNumberFormat="1" applyBorder="1" applyAlignment="1">
      <alignment horizontal="center" vertical="center"/>
    </xf>
    <xf numFmtId="172" fontId="0" fillId="0" borderId="2" xfId="0" applyNumberFormat="1" applyBorder="1" applyAlignment="1">
      <alignment horizontal="center" vertical="center"/>
    </xf>
    <xf numFmtId="172" fontId="5" fillId="0" borderId="2" xfId="0" applyNumberFormat="1" applyFont="1" applyBorder="1" applyAlignment="1">
      <alignment horizontal="center" vertical="center"/>
    </xf>
    <xf numFmtId="164" fontId="5" fillId="3" borderId="2" xfId="1" applyNumberFormat="1" applyFont="1" applyFill="1" applyBorder="1" applyAlignment="1" applyProtection="1">
      <alignment horizontal="right" vertical="center"/>
      <protection locked="0"/>
    </xf>
    <xf numFmtId="173" fontId="5"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173" fontId="5" fillId="0" borderId="2" xfId="0" applyNumberFormat="1" applyFont="1" applyBorder="1" applyAlignment="1">
      <alignment horizontal="center" vertical="center" wrapText="1"/>
    </xf>
    <xf numFmtId="164" fontId="0" fillId="0" borderId="2" xfId="1" applyNumberFormat="1" applyFont="1" applyBorder="1" applyAlignment="1">
      <alignment horizontal="right" vertical="center" wrapText="1"/>
    </xf>
    <xf numFmtId="0" fontId="0" fillId="0" borderId="7" xfId="0" applyBorder="1"/>
    <xf numFmtId="174" fontId="0" fillId="0" borderId="10" xfId="0" applyNumberFormat="1" applyBorder="1" applyAlignment="1">
      <alignment horizontal="center" vertical="center" wrapText="1"/>
    </xf>
    <xf numFmtId="175" fontId="0" fillId="0" borderId="10" xfId="0" applyNumberFormat="1" applyBorder="1" applyAlignment="1">
      <alignment horizontal="center" vertical="center" wrapText="1"/>
    </xf>
    <xf numFmtId="175" fontId="5" fillId="0" borderId="6"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Border="1" applyAlignment="1">
      <alignment horizontal="center" vertical="center" wrapText="1"/>
    </xf>
    <xf numFmtId="178" fontId="5" fillId="0" borderId="4" xfId="0" applyNumberFormat="1" applyFont="1" applyBorder="1" applyAlignment="1">
      <alignment horizontal="center" vertical="center"/>
    </xf>
    <xf numFmtId="49" fontId="0" fillId="0" borderId="11" xfId="0" applyNumberFormat="1" applyBorder="1" applyAlignment="1">
      <alignment vertical="top"/>
    </xf>
    <xf numFmtId="49" fontId="0" fillId="0" borderId="0" xfId="0" applyNumberFormat="1" applyAlignment="1">
      <alignment vertical="top"/>
    </xf>
    <xf numFmtId="49" fontId="0" fillId="0" borderId="8" xfId="0" applyNumberFormat="1" applyBorder="1" applyAlignment="1">
      <alignment vertical="top"/>
    </xf>
    <xf numFmtId="164" fontId="0" fillId="0" borderId="12" xfId="1" applyNumberFormat="1" applyFont="1" applyBorder="1" applyAlignment="1">
      <alignment horizontal="right" vertical="center"/>
    </xf>
    <xf numFmtId="0" fontId="6"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5" fillId="0" borderId="2" xfId="1" applyNumberFormat="1" applyFont="1" applyBorder="1" applyAlignment="1">
      <alignment horizontal="right" vertical="center"/>
    </xf>
    <xf numFmtId="49" fontId="7" fillId="0" borderId="5" xfId="0" applyNumberFormat="1" applyFont="1" applyBorder="1" applyAlignment="1">
      <alignment vertical="top"/>
    </xf>
    <xf numFmtId="164" fontId="5" fillId="0" borderId="7" xfId="1" applyNumberFormat="1" applyFont="1" applyFill="1" applyBorder="1" applyAlignment="1">
      <alignment horizontal="right" vertical="center"/>
    </xf>
    <xf numFmtId="49" fontId="4" fillId="2" borderId="13" xfId="0" applyNumberFormat="1" applyFont="1" applyFill="1" applyBorder="1" applyAlignment="1">
      <alignment vertical="top"/>
    </xf>
    <xf numFmtId="49" fontId="4" fillId="2" borderId="14" xfId="0" applyNumberFormat="1" applyFont="1" applyFill="1" applyBorder="1" applyAlignment="1">
      <alignment vertical="top"/>
    </xf>
    <xf numFmtId="164" fontId="2" fillId="2" borderId="15" xfId="1" applyNumberFormat="1" applyFont="1" applyFill="1" applyBorder="1" applyAlignment="1">
      <alignment horizontal="right" vertical="center"/>
    </xf>
    <xf numFmtId="165" fontId="0" fillId="0" borderId="2" xfId="0" applyNumberFormat="1" applyBorder="1" applyAlignment="1">
      <alignment horizontal="center" vertical="center" wrapText="1"/>
    </xf>
    <xf numFmtId="0" fontId="8" fillId="0" borderId="0" xfId="0" applyFont="1"/>
    <xf numFmtId="0" fontId="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vertical="center" wrapText="1"/>
    </xf>
    <xf numFmtId="164" fontId="0" fillId="2" borderId="4" xfId="1" applyNumberFormat="1" applyFont="1" applyFill="1" applyBorder="1" applyAlignment="1" applyProtection="1">
      <alignment horizontal="right" vertical="center"/>
    </xf>
    <xf numFmtId="174" fontId="0" fillId="5" borderId="10" xfId="0" applyNumberFormat="1" applyFill="1" applyBorder="1" applyAlignment="1">
      <alignment horizontal="left" vertical="center" wrapText="1"/>
    </xf>
    <xf numFmtId="0" fontId="5" fillId="0" borderId="0" xfId="0" applyFont="1" applyBorder="1" applyAlignment="1">
      <alignment horizontal="center" vertical="center" wrapText="1"/>
    </xf>
    <xf numFmtId="49" fontId="0" fillId="0" borderId="0" xfId="0" applyNumberFormat="1" applyBorder="1" applyAlignment="1">
      <alignment vertical="top"/>
    </xf>
    <xf numFmtId="49" fontId="4" fillId="2" borderId="16" xfId="0" applyNumberFormat="1" applyFont="1" applyFill="1" applyBorder="1" applyAlignment="1">
      <alignment vertical="top"/>
    </xf>
    <xf numFmtId="49" fontId="4" fillId="2" borderId="17" xfId="0" applyNumberFormat="1" applyFont="1" applyFill="1" applyBorder="1" applyAlignment="1">
      <alignment vertical="top"/>
    </xf>
    <xf numFmtId="164" fontId="2" fillId="2" borderId="18" xfId="1" applyNumberFormat="1" applyFont="1" applyFill="1" applyBorder="1" applyAlignment="1">
      <alignment horizontal="right" vertical="center"/>
    </xf>
    <xf numFmtId="0" fontId="0" fillId="0" borderId="22" xfId="0" applyBorder="1" applyAlignment="1">
      <alignment horizontal="center" vertical="center"/>
    </xf>
    <xf numFmtId="164" fontId="0" fillId="0" borderId="22" xfId="0" applyNumberFormat="1" applyBorder="1" applyAlignment="1">
      <alignment horizontal="right" vertical="center"/>
    </xf>
    <xf numFmtId="0" fontId="0" fillId="0" borderId="22" xfId="0" applyBorder="1"/>
    <xf numFmtId="9" fontId="0" fillId="0" borderId="23" xfId="2" applyFont="1" applyBorder="1" applyAlignment="1">
      <alignment horizontal="right" vertical="center"/>
    </xf>
    <xf numFmtId="173" fontId="5" fillId="0" borderId="2" xfId="0" applyNumberFormat="1" applyFont="1" applyFill="1" applyBorder="1" applyAlignment="1">
      <alignment horizontal="center" vertical="center"/>
    </xf>
    <xf numFmtId="166" fontId="0" fillId="0" borderId="2" xfId="0" applyNumberFormat="1" applyFill="1" applyBorder="1" applyAlignment="1">
      <alignment horizontal="center" vertical="center"/>
    </xf>
    <xf numFmtId="166" fontId="5" fillId="0" borderId="10" xfId="0" applyNumberFormat="1" applyFont="1" applyBorder="1" applyAlignment="1">
      <alignment horizontal="center" vertical="center"/>
    </xf>
    <xf numFmtId="166" fontId="5" fillId="0" borderId="4" xfId="0" applyNumberFormat="1" applyFont="1" applyBorder="1" applyAlignment="1">
      <alignment horizontal="center" vertical="center"/>
    </xf>
    <xf numFmtId="164" fontId="0" fillId="0" borderId="10" xfId="1" applyNumberFormat="1" applyFont="1" applyBorder="1" applyAlignment="1">
      <alignment horizontal="right" vertical="center"/>
    </xf>
    <xf numFmtId="164" fontId="0" fillId="0" borderId="4" xfId="1" applyNumberFormat="1" applyFont="1" applyBorder="1" applyAlignment="1">
      <alignment horizontal="right"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0" fontId="0" fillId="0" borderId="10" xfId="0" applyBorder="1" applyAlignment="1">
      <alignment horizontal="left" vertical="center" wrapText="1"/>
    </xf>
    <xf numFmtId="0" fontId="0" fillId="0" borderId="4" xfId="0" applyBorder="1" applyAlignment="1">
      <alignment horizontal="left" vertical="center" wrapText="1"/>
    </xf>
    <xf numFmtId="165" fontId="0" fillId="0" borderId="10" xfId="0" applyNumberFormat="1" applyBorder="1" applyAlignment="1">
      <alignment horizontal="center" vertical="center" wrapText="1"/>
    </xf>
    <xf numFmtId="165" fontId="0" fillId="0" borderId="4" xfId="0" applyNumberFormat="1" applyBorder="1" applyAlignment="1">
      <alignment horizontal="center" vertical="center" wrapText="1"/>
    </xf>
    <xf numFmtId="166" fontId="0" fillId="0" borderId="10" xfId="0" applyNumberFormat="1" applyBorder="1" applyAlignment="1">
      <alignment horizontal="center" vertical="center"/>
    </xf>
    <xf numFmtId="166" fontId="0" fillId="0" borderId="4" xfId="0" applyNumberForma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3"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164" fontId="0" fillId="4" borderId="10" xfId="1" applyNumberFormat="1" applyFont="1" applyFill="1" applyBorder="1" applyAlignment="1" applyProtection="1">
      <alignment horizontal="left" vertical="center"/>
      <protection locked="0"/>
    </xf>
    <xf numFmtId="164" fontId="0" fillId="4" borderId="4" xfId="1" applyNumberFormat="1" applyFont="1" applyFill="1" applyBorder="1" applyAlignment="1" applyProtection="1">
      <alignment horizontal="left" vertical="center"/>
      <protection locked="0"/>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C1F8-4658-4E75-89BA-DD7D786B22AE}">
  <sheetPr>
    <pageSetUpPr fitToPage="1"/>
  </sheetPr>
  <dimension ref="A1:P57"/>
  <sheetViews>
    <sheetView tabSelected="1" zoomScaleNormal="100" workbookViewId="0">
      <selection sqref="A1:H2"/>
    </sheetView>
  </sheetViews>
  <sheetFormatPr baseColWidth="10" defaultRowHeight="15" x14ac:dyDescent="0.25"/>
  <cols>
    <col min="1" max="1" width="33.140625" bestFit="1" customWidth="1"/>
    <col min="2" max="2" width="42.42578125" customWidth="1"/>
    <col min="3" max="3" width="19.42578125" customWidth="1"/>
    <col min="4" max="4" width="13.42578125" customWidth="1"/>
    <col min="5" max="5" width="19.7109375" bestFit="1" customWidth="1"/>
    <col min="6" max="6" width="18.7109375" customWidth="1"/>
    <col min="7" max="7" width="21.7109375" bestFit="1" customWidth="1"/>
    <col min="8" max="8" width="19" customWidth="1"/>
  </cols>
  <sheetData>
    <row r="1" spans="1:16" ht="15" customHeight="1" x14ac:dyDescent="0.25">
      <c r="A1" s="118" t="s">
        <v>57</v>
      </c>
      <c r="B1" s="119"/>
      <c r="C1" s="119"/>
      <c r="D1" s="119"/>
      <c r="E1" s="119"/>
      <c r="F1" s="119"/>
      <c r="G1" s="119"/>
      <c r="H1" s="120"/>
    </row>
    <row r="2" spans="1:16" ht="15" customHeight="1" x14ac:dyDescent="0.25">
      <c r="A2" s="121"/>
      <c r="B2" s="122"/>
      <c r="C2" s="122"/>
      <c r="D2" s="122"/>
      <c r="E2" s="122"/>
      <c r="F2" s="122"/>
      <c r="G2" s="122"/>
      <c r="H2" s="123"/>
    </row>
    <row r="3" spans="1:16" ht="19.5" x14ac:dyDescent="0.25">
      <c r="A3" s="121" t="s">
        <v>78</v>
      </c>
      <c r="B3" s="122"/>
      <c r="C3" s="122"/>
      <c r="D3" s="122"/>
      <c r="E3" s="122"/>
      <c r="F3" s="122"/>
      <c r="G3" s="122"/>
      <c r="H3" s="123"/>
    </row>
    <row r="4" spans="1:16" ht="15" customHeight="1" thickBot="1" x14ac:dyDescent="0.3">
      <c r="A4" s="124"/>
      <c r="B4" s="125"/>
      <c r="C4" s="125"/>
      <c r="D4" s="125"/>
      <c r="E4" s="125"/>
      <c r="F4" s="125"/>
      <c r="G4" s="125"/>
      <c r="H4" s="126"/>
    </row>
    <row r="5" spans="1:16" ht="90" customHeight="1" x14ac:dyDescent="0.25">
      <c r="A5" s="127" t="s">
        <v>89</v>
      </c>
      <c r="B5" s="128"/>
      <c r="C5" s="128"/>
      <c r="D5" s="128"/>
      <c r="E5" s="128"/>
      <c r="F5" s="128"/>
      <c r="G5" s="128"/>
      <c r="H5" s="129"/>
      <c r="I5" s="68"/>
    </row>
    <row r="6" spans="1:16" ht="225" customHeight="1" x14ac:dyDescent="0.25">
      <c r="A6" s="130" t="s">
        <v>88</v>
      </c>
      <c r="B6" s="131"/>
      <c r="C6" s="131"/>
      <c r="D6" s="131"/>
      <c r="E6" s="131"/>
      <c r="F6" s="131"/>
      <c r="G6" s="131"/>
      <c r="H6" s="132"/>
      <c r="I6" s="68"/>
    </row>
    <row r="7" spans="1:16" ht="60" customHeight="1" x14ac:dyDescent="0.25">
      <c r="A7" s="130" t="s">
        <v>90</v>
      </c>
      <c r="B7" s="131"/>
      <c r="C7" s="131"/>
      <c r="D7" s="131"/>
      <c r="E7" s="131"/>
      <c r="F7" s="131"/>
      <c r="G7" s="131"/>
      <c r="H7" s="132"/>
      <c r="I7" s="68"/>
    </row>
    <row r="8" spans="1:16" ht="180" customHeight="1" x14ac:dyDescent="0.25">
      <c r="A8" s="100" t="s">
        <v>99</v>
      </c>
      <c r="B8" s="101"/>
      <c r="C8" s="101"/>
      <c r="D8" s="101"/>
      <c r="E8" s="101"/>
      <c r="F8" s="101"/>
      <c r="G8" s="101"/>
      <c r="H8" s="102"/>
      <c r="I8" s="69"/>
      <c r="J8" s="69"/>
      <c r="K8" s="69"/>
      <c r="L8" s="69"/>
      <c r="M8" s="69"/>
      <c r="N8" s="69"/>
      <c r="O8" s="69"/>
      <c r="P8" s="69"/>
    </row>
    <row r="9" spans="1:16" ht="71.45" customHeight="1" thickBot="1" x14ac:dyDescent="0.3">
      <c r="A9" s="103" t="s">
        <v>58</v>
      </c>
      <c r="B9" s="104"/>
      <c r="C9" s="104"/>
      <c r="D9" s="104"/>
      <c r="E9" s="104"/>
      <c r="F9" s="104"/>
      <c r="G9" s="104"/>
      <c r="H9" s="105"/>
      <c r="I9" s="70"/>
      <c r="J9" s="9"/>
      <c r="K9" s="9"/>
      <c r="L9" s="9"/>
      <c r="M9" s="9"/>
      <c r="N9" s="9"/>
      <c r="O9" s="9"/>
      <c r="P9" s="9"/>
    </row>
    <row r="10" spans="1:16" x14ac:dyDescent="0.25">
      <c r="A10" s="71"/>
      <c r="B10" s="71"/>
      <c r="C10" s="71"/>
      <c r="D10" s="71"/>
      <c r="E10" s="71"/>
      <c r="F10" s="71"/>
      <c r="G10" s="71"/>
      <c r="H10" s="71"/>
    </row>
    <row r="11" spans="1:16" ht="15" customHeight="1" x14ac:dyDescent="0.25">
      <c r="A11" s="106" t="s">
        <v>59</v>
      </c>
      <c r="B11" s="107"/>
      <c r="C11" s="107"/>
      <c r="D11" s="107"/>
      <c r="E11" s="107"/>
      <c r="F11" s="107"/>
      <c r="G11" s="107"/>
      <c r="H11" s="108"/>
    </row>
    <row r="12" spans="1:16" ht="15" customHeight="1" x14ac:dyDescent="0.25">
      <c r="A12" s="109" t="s">
        <v>60</v>
      </c>
      <c r="B12" s="110"/>
      <c r="C12" s="110"/>
      <c r="D12" s="110"/>
      <c r="E12" s="110"/>
      <c r="F12" s="110"/>
      <c r="G12" s="110"/>
      <c r="H12" s="111"/>
    </row>
    <row r="13" spans="1:16" ht="15" customHeight="1" x14ac:dyDescent="0.25"/>
    <row r="14" spans="1:16" x14ac:dyDescent="0.25">
      <c r="A14" s="1" t="s">
        <v>0</v>
      </c>
      <c r="B14" s="1" t="s">
        <v>1</v>
      </c>
      <c r="C14" s="1" t="s">
        <v>2</v>
      </c>
      <c r="D14" s="1" t="s">
        <v>3</v>
      </c>
      <c r="E14" s="1" t="s">
        <v>4</v>
      </c>
      <c r="F14" s="1" t="s">
        <v>5</v>
      </c>
      <c r="G14" s="1" t="s">
        <v>6</v>
      </c>
      <c r="H14" s="2" t="s">
        <v>7</v>
      </c>
    </row>
    <row r="15" spans="1:16" ht="120" x14ac:dyDescent="0.25">
      <c r="A15" s="3" t="s">
        <v>8</v>
      </c>
      <c r="B15" s="4" t="s">
        <v>9</v>
      </c>
      <c r="C15" s="5" t="s">
        <v>10</v>
      </c>
      <c r="D15" s="6" t="s">
        <v>11</v>
      </c>
      <c r="E15" s="5" t="s">
        <v>12</v>
      </c>
      <c r="F15" s="5" t="s">
        <v>13</v>
      </c>
      <c r="G15" s="5" t="s">
        <v>14</v>
      </c>
      <c r="H15" s="7" t="s">
        <v>15</v>
      </c>
    </row>
    <row r="16" spans="1:16" x14ac:dyDescent="0.25">
      <c r="A16" s="8"/>
      <c r="B16" s="8"/>
      <c r="C16" s="9"/>
      <c r="D16" s="10"/>
      <c r="E16" s="9"/>
      <c r="F16" s="9"/>
      <c r="G16" s="9"/>
      <c r="H16" s="10"/>
    </row>
    <row r="17" spans="1:11" ht="15.75" x14ac:dyDescent="0.25">
      <c r="A17" s="11" t="s">
        <v>16</v>
      </c>
      <c r="B17" s="12" t="s">
        <v>100</v>
      </c>
      <c r="C17" s="12"/>
      <c r="D17" s="12"/>
      <c r="E17" s="12"/>
      <c r="F17" s="12"/>
      <c r="G17" s="12"/>
      <c r="H17" s="12"/>
    </row>
    <row r="18" spans="1:11" x14ac:dyDescent="0.25">
      <c r="A18" s="13" t="s">
        <v>17</v>
      </c>
      <c r="B18" s="14" t="s">
        <v>18</v>
      </c>
      <c r="C18" s="15">
        <v>1</v>
      </c>
      <c r="D18" s="16"/>
      <c r="E18" s="17">
        <v>511</v>
      </c>
      <c r="F18" s="18" t="s">
        <v>19</v>
      </c>
      <c r="G18" s="19">
        <f>E18*4</f>
        <v>2044</v>
      </c>
      <c r="H18" s="20">
        <f>G18*D18</f>
        <v>0</v>
      </c>
    </row>
    <row r="19" spans="1:11" x14ac:dyDescent="0.25">
      <c r="A19" s="13" t="s">
        <v>20</v>
      </c>
      <c r="B19" s="14" t="s">
        <v>21</v>
      </c>
      <c r="C19" s="15">
        <v>1</v>
      </c>
      <c r="D19" s="16"/>
      <c r="E19" s="17">
        <v>511</v>
      </c>
      <c r="F19" s="18" t="s">
        <v>22</v>
      </c>
      <c r="G19" s="19">
        <f>E19*4</f>
        <v>2044</v>
      </c>
      <c r="H19" s="20">
        <f>G19*D19</f>
        <v>0</v>
      </c>
    </row>
    <row r="20" spans="1:11" x14ac:dyDescent="0.25">
      <c r="A20" s="13" t="s">
        <v>23</v>
      </c>
      <c r="B20" s="14" t="s">
        <v>24</v>
      </c>
      <c r="C20" s="21">
        <v>1</v>
      </c>
      <c r="D20" s="16"/>
      <c r="E20" s="21">
        <v>250</v>
      </c>
      <c r="F20" s="18">
        <v>1</v>
      </c>
      <c r="G20" s="22">
        <f>E20</f>
        <v>250</v>
      </c>
      <c r="H20" s="20">
        <f>G20*D20</f>
        <v>0</v>
      </c>
    </row>
    <row r="21" spans="1:11" x14ac:dyDescent="0.25">
      <c r="A21" s="24"/>
      <c r="B21" s="25"/>
      <c r="C21" s="26"/>
      <c r="D21" s="26"/>
      <c r="E21" s="26"/>
      <c r="F21" s="25"/>
      <c r="G21" s="25"/>
      <c r="H21" s="27">
        <f>SUM(H18:H20)</f>
        <v>0</v>
      </c>
    </row>
    <row r="22" spans="1:11" x14ac:dyDescent="0.25">
      <c r="A22" s="28"/>
      <c r="B22" s="29"/>
      <c r="C22" s="30"/>
      <c r="D22" s="30"/>
      <c r="E22" s="30"/>
      <c r="F22" s="29"/>
      <c r="G22" s="29"/>
      <c r="H22" s="31"/>
    </row>
    <row r="23" spans="1:11" ht="15.75" x14ac:dyDescent="0.25">
      <c r="A23" s="11" t="s">
        <v>25</v>
      </c>
      <c r="B23" s="32" t="s">
        <v>26</v>
      </c>
      <c r="C23" s="12"/>
      <c r="D23" s="12"/>
      <c r="E23" s="12"/>
      <c r="F23" s="32"/>
      <c r="G23" s="32"/>
      <c r="H23" s="12"/>
    </row>
    <row r="24" spans="1:11" ht="60" x14ac:dyDescent="0.25">
      <c r="A24" s="13" t="s">
        <v>27</v>
      </c>
      <c r="B24" s="14" t="s">
        <v>28</v>
      </c>
      <c r="C24" s="15">
        <v>1</v>
      </c>
      <c r="D24" s="33"/>
      <c r="E24" s="85">
        <v>1621</v>
      </c>
      <c r="F24" s="34" t="s">
        <v>29</v>
      </c>
      <c r="G24" s="19">
        <f>E24*4</f>
        <v>6484</v>
      </c>
      <c r="H24" s="20">
        <f>G24*D24</f>
        <v>0</v>
      </c>
    </row>
    <row r="25" spans="1:11" ht="60" x14ac:dyDescent="0.25">
      <c r="A25" s="13" t="s">
        <v>61</v>
      </c>
      <c r="B25" s="72" t="s">
        <v>91</v>
      </c>
      <c r="C25" s="67" t="s">
        <v>69</v>
      </c>
      <c r="D25" s="16"/>
      <c r="E25" s="17">
        <v>241</v>
      </c>
      <c r="F25" s="34" t="s">
        <v>79</v>
      </c>
      <c r="G25" s="19">
        <f>E25*18</f>
        <v>4338</v>
      </c>
      <c r="H25" s="20">
        <f>G25*D25</f>
        <v>0</v>
      </c>
      <c r="K25" s="34"/>
    </row>
    <row r="26" spans="1:11" ht="45" x14ac:dyDescent="0.25">
      <c r="A26" s="90" t="s">
        <v>62</v>
      </c>
      <c r="B26" s="112" t="s">
        <v>92</v>
      </c>
      <c r="C26" s="94" t="s">
        <v>77</v>
      </c>
      <c r="D26" s="74" t="s">
        <v>74</v>
      </c>
      <c r="E26" s="96">
        <v>300</v>
      </c>
      <c r="F26" s="98" t="s">
        <v>80</v>
      </c>
      <c r="G26" s="86">
        <f>E26*18</f>
        <v>5400</v>
      </c>
      <c r="H26" s="88">
        <f>G26*D27</f>
        <v>0</v>
      </c>
      <c r="K26" s="75"/>
    </row>
    <row r="27" spans="1:11" x14ac:dyDescent="0.25">
      <c r="A27" s="91"/>
      <c r="B27" s="113"/>
      <c r="C27" s="95"/>
      <c r="D27" s="73">
        <f xml:space="preserve"> D25*0.6</f>
        <v>0</v>
      </c>
      <c r="E27" s="97"/>
      <c r="F27" s="99"/>
      <c r="G27" s="87"/>
      <c r="H27" s="89"/>
    </row>
    <row r="28" spans="1:11" ht="45" x14ac:dyDescent="0.25">
      <c r="A28" s="90" t="s">
        <v>63</v>
      </c>
      <c r="B28" s="112" t="s">
        <v>93</v>
      </c>
      <c r="C28" s="94" t="s">
        <v>71</v>
      </c>
      <c r="D28" s="74" t="s">
        <v>75</v>
      </c>
      <c r="E28" s="96">
        <v>569</v>
      </c>
      <c r="F28" s="98" t="s">
        <v>80</v>
      </c>
      <c r="G28" s="86">
        <f>E28*18</f>
        <v>10242</v>
      </c>
      <c r="H28" s="88">
        <f>G28*D29</f>
        <v>0</v>
      </c>
    </row>
    <row r="29" spans="1:11" x14ac:dyDescent="0.25">
      <c r="A29" s="91"/>
      <c r="B29" s="113"/>
      <c r="C29" s="95"/>
      <c r="D29" s="73">
        <f>D25*0.4</f>
        <v>0</v>
      </c>
      <c r="E29" s="97"/>
      <c r="F29" s="99"/>
      <c r="G29" s="87"/>
      <c r="H29" s="89"/>
    </row>
    <row r="30" spans="1:11" ht="45" x14ac:dyDescent="0.25">
      <c r="A30" s="90" t="s">
        <v>64</v>
      </c>
      <c r="B30" s="112" t="s">
        <v>94</v>
      </c>
      <c r="C30" s="94" t="s">
        <v>71</v>
      </c>
      <c r="D30" s="74" t="s">
        <v>76</v>
      </c>
      <c r="E30" s="96">
        <v>0</v>
      </c>
      <c r="F30" s="98" t="s">
        <v>81</v>
      </c>
      <c r="G30" s="86">
        <f>E30*18</f>
        <v>0</v>
      </c>
      <c r="H30" s="88">
        <f>G30*D31</f>
        <v>0</v>
      </c>
    </row>
    <row r="31" spans="1:11" x14ac:dyDescent="0.25">
      <c r="A31" s="91"/>
      <c r="B31" s="113"/>
      <c r="C31" s="95"/>
      <c r="D31" s="73">
        <f>D25*0.2</f>
        <v>0</v>
      </c>
      <c r="E31" s="97"/>
      <c r="F31" s="99"/>
      <c r="G31" s="87"/>
      <c r="H31" s="89"/>
    </row>
    <row r="32" spans="1:11" ht="45" x14ac:dyDescent="0.25">
      <c r="A32" s="13" t="s">
        <v>30</v>
      </c>
      <c r="B32" s="14" t="s">
        <v>31</v>
      </c>
      <c r="C32" s="35">
        <v>1</v>
      </c>
      <c r="D32" s="33"/>
      <c r="E32" s="36">
        <v>165</v>
      </c>
      <c r="F32" s="34" t="s">
        <v>32</v>
      </c>
      <c r="G32" s="37">
        <f>E32*2</f>
        <v>330</v>
      </c>
      <c r="H32" s="20">
        <f t="shared" ref="H32:H36" si="0">G32*D32</f>
        <v>0</v>
      </c>
    </row>
    <row r="33" spans="1:8" ht="60" x14ac:dyDescent="0.25">
      <c r="A33" s="13" t="s">
        <v>33</v>
      </c>
      <c r="B33" s="14" t="s">
        <v>34</v>
      </c>
      <c r="C33" s="38" t="s">
        <v>35</v>
      </c>
      <c r="D33" s="33"/>
      <c r="E33" s="39">
        <v>77</v>
      </c>
      <c r="F33" s="34" t="s">
        <v>36</v>
      </c>
      <c r="G33" s="40">
        <f>E33</f>
        <v>77</v>
      </c>
      <c r="H33" s="20">
        <f t="shared" si="0"/>
        <v>0</v>
      </c>
    </row>
    <row r="34" spans="1:8" x14ac:dyDescent="0.25">
      <c r="A34" s="13" t="s">
        <v>37</v>
      </c>
      <c r="B34" s="14" t="s">
        <v>38</v>
      </c>
      <c r="C34" s="23">
        <v>1</v>
      </c>
      <c r="D34" s="41"/>
      <c r="E34" s="23">
        <v>16</v>
      </c>
      <c r="F34" s="18" t="s">
        <v>39</v>
      </c>
      <c r="G34" s="23">
        <f>E34*24</f>
        <v>384</v>
      </c>
      <c r="H34" s="20">
        <f t="shared" si="0"/>
        <v>0</v>
      </c>
    </row>
    <row r="35" spans="1:8" x14ac:dyDescent="0.25">
      <c r="A35" s="13" t="s">
        <v>40</v>
      </c>
      <c r="B35" s="14" t="s">
        <v>41</v>
      </c>
      <c r="C35" s="42">
        <v>1</v>
      </c>
      <c r="D35" s="41"/>
      <c r="E35" s="42">
        <v>3</v>
      </c>
      <c r="F35" s="18">
        <v>2</v>
      </c>
      <c r="G35" s="42">
        <f>E35*2</f>
        <v>6</v>
      </c>
      <c r="H35" s="20">
        <f t="shared" si="0"/>
        <v>0</v>
      </c>
    </row>
    <row r="36" spans="1:8" ht="60" x14ac:dyDescent="0.25">
      <c r="A36" s="43" t="s">
        <v>42</v>
      </c>
      <c r="B36" s="44" t="s">
        <v>43</v>
      </c>
      <c r="C36" s="45">
        <v>1</v>
      </c>
      <c r="D36" s="33"/>
      <c r="E36" s="45">
        <v>8</v>
      </c>
      <c r="F36" s="34" t="s">
        <v>44</v>
      </c>
      <c r="G36" s="42">
        <f>E36*2</f>
        <v>16</v>
      </c>
      <c r="H36" s="46">
        <f t="shared" si="0"/>
        <v>0</v>
      </c>
    </row>
    <row r="37" spans="1:8" x14ac:dyDescent="0.25">
      <c r="A37" s="24"/>
      <c r="B37" s="26"/>
      <c r="C37" s="26"/>
      <c r="D37" s="26"/>
      <c r="E37" s="26"/>
      <c r="F37" s="25"/>
      <c r="G37" s="25"/>
      <c r="H37" s="27">
        <f>SUM(H24:H36)</f>
        <v>0</v>
      </c>
    </row>
    <row r="38" spans="1:8" x14ac:dyDescent="0.25">
      <c r="A38" s="28"/>
      <c r="B38" s="30"/>
      <c r="C38" s="30"/>
      <c r="D38" s="30"/>
      <c r="E38" s="30"/>
      <c r="F38" s="29"/>
      <c r="G38" s="29"/>
      <c r="H38" s="47"/>
    </row>
    <row r="39" spans="1:8" ht="15.75" x14ac:dyDescent="0.25">
      <c r="A39" s="11" t="s">
        <v>45</v>
      </c>
      <c r="B39" s="12" t="s">
        <v>46</v>
      </c>
      <c r="C39" s="12"/>
      <c r="D39" s="12"/>
      <c r="E39" s="12"/>
      <c r="F39" s="32"/>
      <c r="G39" s="32"/>
      <c r="H39" s="12"/>
    </row>
    <row r="40" spans="1:8" x14ac:dyDescent="0.25">
      <c r="A40" s="90" t="s">
        <v>47</v>
      </c>
      <c r="B40" s="92" t="s">
        <v>48</v>
      </c>
      <c r="C40" s="48">
        <v>1</v>
      </c>
      <c r="D40" s="116"/>
      <c r="E40" s="49">
        <v>5</v>
      </c>
      <c r="F40" s="98" t="s">
        <v>49</v>
      </c>
      <c r="G40" s="50">
        <f>E40*6</f>
        <v>30</v>
      </c>
      <c r="H40" s="88">
        <f>G40*D40</f>
        <v>0</v>
      </c>
    </row>
    <row r="41" spans="1:8" ht="30" x14ac:dyDescent="0.25">
      <c r="A41" s="91"/>
      <c r="B41" s="93"/>
      <c r="C41" s="51" t="s">
        <v>50</v>
      </c>
      <c r="D41" s="117"/>
      <c r="E41" s="52" t="s">
        <v>86</v>
      </c>
      <c r="F41" s="99"/>
      <c r="G41" s="53" t="s">
        <v>87</v>
      </c>
      <c r="H41" s="89"/>
    </row>
    <row r="42" spans="1:8" ht="60" x14ac:dyDescent="0.25">
      <c r="A42" s="13" t="s">
        <v>65</v>
      </c>
      <c r="B42" s="44" t="s">
        <v>95</v>
      </c>
      <c r="C42" s="67" t="s">
        <v>69</v>
      </c>
      <c r="D42" s="16"/>
      <c r="E42" s="17">
        <v>239</v>
      </c>
      <c r="F42" s="34" t="s">
        <v>82</v>
      </c>
      <c r="G42" s="19">
        <f>E42*12</f>
        <v>2868</v>
      </c>
      <c r="H42" s="20">
        <f>G42*D42</f>
        <v>0</v>
      </c>
    </row>
    <row r="43" spans="1:8" ht="45" customHeight="1" x14ac:dyDescent="0.25">
      <c r="A43" s="90" t="s">
        <v>66</v>
      </c>
      <c r="B43" s="92" t="s">
        <v>96</v>
      </c>
      <c r="C43" s="94" t="s">
        <v>71</v>
      </c>
      <c r="D43" s="74" t="s">
        <v>70</v>
      </c>
      <c r="E43" s="96">
        <v>239</v>
      </c>
      <c r="F43" s="98" t="s">
        <v>83</v>
      </c>
      <c r="G43" s="86">
        <f>E43*12</f>
        <v>2868</v>
      </c>
      <c r="H43" s="88">
        <f>G43*D44</f>
        <v>0</v>
      </c>
    </row>
    <row r="44" spans="1:8" ht="15" customHeight="1" x14ac:dyDescent="0.25">
      <c r="A44" s="91"/>
      <c r="B44" s="93"/>
      <c r="C44" s="95"/>
      <c r="D44" s="73">
        <f>D42*0.6</f>
        <v>0</v>
      </c>
      <c r="E44" s="97"/>
      <c r="F44" s="99"/>
      <c r="G44" s="87"/>
      <c r="H44" s="89"/>
    </row>
    <row r="45" spans="1:8" ht="45" customHeight="1" x14ac:dyDescent="0.25">
      <c r="A45" s="90" t="s">
        <v>67</v>
      </c>
      <c r="B45" s="92" t="s">
        <v>97</v>
      </c>
      <c r="C45" s="94" t="s">
        <v>71</v>
      </c>
      <c r="D45" s="74" t="s">
        <v>72</v>
      </c>
      <c r="E45" s="96">
        <v>33</v>
      </c>
      <c r="F45" s="98" t="s">
        <v>84</v>
      </c>
      <c r="G45" s="86">
        <f>E45*12</f>
        <v>396</v>
      </c>
      <c r="H45" s="88">
        <f>G45*D46</f>
        <v>0</v>
      </c>
    </row>
    <row r="46" spans="1:8" ht="15" customHeight="1" x14ac:dyDescent="0.25">
      <c r="A46" s="91"/>
      <c r="B46" s="93"/>
      <c r="C46" s="95"/>
      <c r="D46" s="73">
        <f>D42*0.4</f>
        <v>0</v>
      </c>
      <c r="E46" s="97"/>
      <c r="F46" s="99"/>
      <c r="G46" s="87"/>
      <c r="H46" s="89"/>
    </row>
    <row r="47" spans="1:8" ht="45" customHeight="1" x14ac:dyDescent="0.25">
      <c r="A47" s="90" t="s">
        <v>68</v>
      </c>
      <c r="B47" s="92" t="s">
        <v>98</v>
      </c>
      <c r="C47" s="94" t="s">
        <v>71</v>
      </c>
      <c r="D47" s="74" t="s">
        <v>73</v>
      </c>
      <c r="E47" s="96">
        <v>0</v>
      </c>
      <c r="F47" s="98" t="s">
        <v>85</v>
      </c>
      <c r="G47" s="86">
        <f>E47*12</f>
        <v>0</v>
      </c>
      <c r="H47" s="88">
        <f>G47*D48</f>
        <v>0</v>
      </c>
    </row>
    <row r="48" spans="1:8" ht="15" customHeight="1" x14ac:dyDescent="0.25">
      <c r="A48" s="91"/>
      <c r="B48" s="93"/>
      <c r="C48" s="95"/>
      <c r="D48" s="73">
        <f>D42*0.2</f>
        <v>0</v>
      </c>
      <c r="E48" s="97"/>
      <c r="F48" s="99"/>
      <c r="G48" s="87"/>
      <c r="H48" s="89"/>
    </row>
    <row r="49" spans="1:8" x14ac:dyDescent="0.25">
      <c r="A49" s="54"/>
      <c r="B49" s="55"/>
      <c r="C49" s="55"/>
      <c r="D49" s="55"/>
      <c r="E49" s="26"/>
      <c r="F49" s="55"/>
      <c r="G49" s="55"/>
      <c r="H49" s="57">
        <f>SUM(H40:H47)</f>
        <v>0</v>
      </c>
    </row>
    <row r="50" spans="1:8" x14ac:dyDescent="0.25">
      <c r="A50" s="54"/>
      <c r="B50" s="55"/>
      <c r="C50" s="55"/>
      <c r="D50" s="55"/>
      <c r="E50" s="56"/>
      <c r="F50" s="55"/>
      <c r="G50" s="55"/>
      <c r="H50" s="57"/>
    </row>
    <row r="51" spans="1:8" ht="15.75" x14ac:dyDescent="0.25">
      <c r="A51" s="58" t="s">
        <v>51</v>
      </c>
      <c r="B51" s="32" t="s">
        <v>52</v>
      </c>
      <c r="C51" s="32"/>
      <c r="D51" s="32"/>
      <c r="E51" s="32"/>
      <c r="F51" s="32"/>
      <c r="G51" s="32"/>
      <c r="H51" s="32"/>
    </row>
    <row r="52" spans="1:8" ht="30" x14ac:dyDescent="0.25">
      <c r="A52" s="59"/>
      <c r="B52" s="60" t="s">
        <v>53</v>
      </c>
      <c r="C52" s="42">
        <v>1</v>
      </c>
      <c r="D52" s="41"/>
      <c r="E52" s="84">
        <v>20</v>
      </c>
      <c r="F52" s="34">
        <v>1</v>
      </c>
      <c r="G52" s="42">
        <f>E52*F52</f>
        <v>20</v>
      </c>
      <c r="H52" s="61">
        <f>G52*D52</f>
        <v>0</v>
      </c>
    </row>
    <row r="53" spans="1:8" x14ac:dyDescent="0.25">
      <c r="A53" s="62"/>
      <c r="B53" s="25"/>
      <c r="C53" s="25"/>
      <c r="D53" s="25"/>
      <c r="E53" s="25"/>
      <c r="F53" s="25"/>
      <c r="G53" s="25"/>
      <c r="H53" s="63">
        <f>SUM(H52:H52)</f>
        <v>0</v>
      </c>
    </row>
    <row r="54" spans="1:8" ht="15.75" thickBot="1" x14ac:dyDescent="0.3">
      <c r="A54" s="54"/>
      <c r="B54" s="76"/>
      <c r="C54" s="76"/>
      <c r="D54" s="76"/>
      <c r="E54" s="76"/>
      <c r="F54" s="76"/>
      <c r="G54" s="76"/>
      <c r="H54" s="26"/>
    </row>
    <row r="55" spans="1:8" ht="15.75" x14ac:dyDescent="0.25">
      <c r="A55" s="77" t="s">
        <v>54</v>
      </c>
      <c r="B55" s="78"/>
      <c r="C55" s="78"/>
      <c r="D55" s="78"/>
      <c r="E55" s="78"/>
      <c r="F55" s="78"/>
      <c r="G55" s="78"/>
      <c r="H55" s="79">
        <f>SUM(H21+H37+H49+H53)</f>
        <v>0</v>
      </c>
    </row>
    <row r="56" spans="1:8" ht="15.75" thickBot="1" x14ac:dyDescent="0.3">
      <c r="A56" s="114" t="s">
        <v>55</v>
      </c>
      <c r="B56" s="115"/>
      <c r="C56" s="80"/>
      <c r="D56" s="81"/>
      <c r="E56" s="80"/>
      <c r="F56" s="80"/>
      <c r="G56" s="82"/>
      <c r="H56" s="83">
        <v>0.19</v>
      </c>
    </row>
    <row r="57" spans="1:8" ht="16.5" thickBot="1" x14ac:dyDescent="0.3">
      <c r="A57" s="64" t="s">
        <v>56</v>
      </c>
      <c r="B57" s="65"/>
      <c r="C57" s="65"/>
      <c r="D57" s="65"/>
      <c r="E57" s="65"/>
      <c r="F57" s="65"/>
      <c r="G57" s="65"/>
      <c r="H57" s="66">
        <f>H55+H55*H56</f>
        <v>0</v>
      </c>
    </row>
  </sheetData>
  <sheetProtection algorithmName="SHA-512" hashValue="FclMssr3i2dJkwN8IRrig0rdWyCFWrPW4YRB4uA6gfAn1me29bhsJlfO27dHNRx5nBEFJBCfcO5TDsNx8Sfvag==" saltValue="WQe/p8UwUjjKqspkkaYKgQ==" spinCount="100000" sheet="1" objects="1" scenarios="1"/>
  <mergeCells count="58">
    <mergeCell ref="H28:H29"/>
    <mergeCell ref="H26:H27"/>
    <mergeCell ref="H30:H31"/>
    <mergeCell ref="E26:E27"/>
    <mergeCell ref="F26:F27"/>
    <mergeCell ref="F28:F29"/>
    <mergeCell ref="F30:F31"/>
    <mergeCell ref="G30:G31"/>
    <mergeCell ref="G26:G27"/>
    <mergeCell ref="G28:G29"/>
    <mergeCell ref="A1:H2"/>
    <mergeCell ref="A3:H3"/>
    <mergeCell ref="A4:H4"/>
    <mergeCell ref="A5:H5"/>
    <mergeCell ref="A7:H7"/>
    <mergeCell ref="A6:H6"/>
    <mergeCell ref="A56:B56"/>
    <mergeCell ref="A40:A41"/>
    <mergeCell ref="B40:B41"/>
    <mergeCell ref="D40:D41"/>
    <mergeCell ref="F40:F41"/>
    <mergeCell ref="A43:A44"/>
    <mergeCell ref="B43:B44"/>
    <mergeCell ref="C43:C44"/>
    <mergeCell ref="E43:E44"/>
    <mergeCell ref="F43:F44"/>
    <mergeCell ref="A47:A48"/>
    <mergeCell ref="B47:B48"/>
    <mergeCell ref="C47:C48"/>
    <mergeCell ref="E47:E48"/>
    <mergeCell ref="F47:F48"/>
    <mergeCell ref="A8:H8"/>
    <mergeCell ref="A9:H9"/>
    <mergeCell ref="A11:H11"/>
    <mergeCell ref="A12:H12"/>
    <mergeCell ref="H40:H41"/>
    <mergeCell ref="A26:A27"/>
    <mergeCell ref="B26:B27"/>
    <mergeCell ref="C26:C27"/>
    <mergeCell ref="A28:A29"/>
    <mergeCell ref="B28:B29"/>
    <mergeCell ref="C30:C31"/>
    <mergeCell ref="C28:C29"/>
    <mergeCell ref="B30:B31"/>
    <mergeCell ref="A30:A31"/>
    <mergeCell ref="E30:E31"/>
    <mergeCell ref="E28:E29"/>
    <mergeCell ref="G47:G48"/>
    <mergeCell ref="H47:H48"/>
    <mergeCell ref="G43:G44"/>
    <mergeCell ref="H43:H44"/>
    <mergeCell ref="A45:A46"/>
    <mergeCell ref="B45:B46"/>
    <mergeCell ref="C45:C46"/>
    <mergeCell ref="E45:E46"/>
    <mergeCell ref="F45:F46"/>
    <mergeCell ref="G45:G46"/>
    <mergeCell ref="H45:H46"/>
  </mergeCells>
  <pageMargins left="0.23622047244094491" right="0.23622047244094491" top="0.74803149606299213" bottom="0.74803149606299213" header="0.31496062992125984" footer="0.31496062992125984"/>
  <pageSetup paperSize="8" scale="67"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Landratsamt Muenchen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Andjelkovic, Philip</dc:creator>
  <cp:lastModifiedBy>Dobos, Laszlo</cp:lastModifiedBy>
  <cp:lastPrinted>2025-11-26T13:23:13Z</cp:lastPrinted>
  <dcterms:created xsi:type="dcterms:W3CDTF">2025-04-02T04:42:14Z</dcterms:created>
  <dcterms:modified xsi:type="dcterms:W3CDTF">2026-03-20T17:37:22Z</dcterms:modified>
</cp:coreProperties>
</file>